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TERCER TRIMESTRE 2024\CARGA\"/>
    </mc:Choice>
  </mc:AlternateContent>
  <xr:revisionPtr revIDLastSave="0" documentId="13_ncr:1_{9DACFB8D-3FD9-45DA-A65C-CAB1CEDE8EAC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ACT!$A$181:$D$222</definedName>
    <definedName name="_xlnm.Print_Area" localSheetId="6">Conciliacion_Eg!$A$1:$E$50</definedName>
    <definedName name="_xlnm.Print_Area" localSheetId="5">Conciliacion_Ig!$A$1:$E$30</definedName>
    <definedName name="_xlnm.Print_Area" localSheetId="4">EFE!$A$66:$E$153</definedName>
    <definedName name="_xlnm.Print_Area" localSheetId="2">ESF!$A$90:$H$180</definedName>
    <definedName name="_xlnm.Print_Area" localSheetId="7">Memoria!$A$1:$J$70</definedName>
    <definedName name="_xlnm.Print_Area" localSheetId="0">'Notas a los Edos Financieros'!$A$1:$D$52</definedName>
    <definedName name="_xlnm.Print_Area" localSheetId="3">VHP!$A$1:$E$36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65" l="1"/>
  <c r="C39" i="65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<sst xmlns="http://schemas.openxmlformats.org/spreadsheetml/2006/main" count="859" uniqueCount="603">
  <si>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</si>
  <si>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</si>
  <si>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</si>
  <si>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</si>
  <si>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</si>
  <si>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</si>
  <si>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</si>
  <si>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</si>
  <si>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</si>
  <si>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</si>
  <si>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</si>
  <si>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</si>
  <si>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</si>
  <si>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</si>
  <si>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</si>
  <si>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</si>
  <si>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</si>
  <si>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</si>
  <si>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</si>
  <si>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</si>
  <si>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</si>
  <si>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</si>
  <si>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</si>
  <si>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</si>
  <si>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</si>
  <si>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</si>
  <si>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</si>
  <si>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</si>
  <si>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</si>
  <si>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</si>
  <si>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</si>
  <si>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</si>
  <si>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</si>
  <si>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</si>
  <si>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</si>
  <si>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</si>
  <si>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</si>
  <si>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</si>
  <si>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</si>
  <si>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</si>
  <si>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</si>
  <si>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</si>
  <si>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</si>
  <si>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</si>
  <si>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</si>
  <si>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</si>
  <si>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</si>
  <si>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</si>
  <si>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</si>
  <si>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</si>
  <si>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</si>
  <si>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</si>
  <si>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</si>
  <si>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</si>
  <si>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</si>
  <si>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</si>
  <si>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</si>
  <si>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</si>
  <si>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</si>
  <si>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</si>
  <si>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</si>
  <si>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</si>
  <si>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</si>
  <si>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</si>
  <si>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</si>
  <si>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</si>
  <si>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</si>
  <si>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</si>
  <si>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</si>
  <si>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</si>
  <si>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</si>
  <si>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</si>
  <si>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</si>
  <si>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</si>
  <si>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</si>
  <si>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</si>
  <si>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</si>
  <si>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</si>
  <si>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</si>
  <si>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</si>
  <si>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</si>
  <si>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</si>
  <si>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</si>
  <si>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</si>
  <si>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</si>
  <si>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</si>
  <si>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</si>
  <si>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</si>
  <si>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</si>
  <si>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</si>
  <si>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</si>
  <si>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</si>
  <si>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</si>
  <si>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</si>
  <si>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</si>
  <si>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</si>
  <si>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</si>
  <si>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</si>
  <si>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</si>
  <si>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</si>
  <si>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</si>
  <si>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</si>
  <si>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</si>
  <si>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</si>
  <si>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</si>
  <si>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</si>
  <si>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</si>
  <si>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</si>
  <si>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</si>
  <si>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</si>
  <si>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</si>
  <si>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</si>
  <si>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</si>
  <si>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</si>
  <si>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</si>
  <si>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</si>
  <si>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</si>
  <si>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</si>
  <si>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</si>
  <si>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</si>
  <si>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</si>
  <si>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</si>
  <si>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</si>
  <si>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</si>
  <si>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</si>
  <si>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</si>
  <si>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</si>
  <si>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</si>
  <si>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</si>
  <si>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</si>
  <si>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</si>
  <si>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</si>
  <si>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</si>
  <si>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</si>
  <si>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</si>
  <si>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</si>
  <si>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</si>
  <si>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</si>
  <si>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</si>
  <si>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</si>
  <si>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</si>
  <si>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</si>
  <si>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</si>
  <si>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</si>
  <si>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</si>
  <si>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</si>
  <si>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</si>
  <si>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</si>
  <si>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</si>
  <si>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</si>
  <si>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</si>
  <si>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</si>
  <si>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</si>
  <si>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</si>
  <si>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</si>
  <si>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</si>
  <si>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</si>
  <si>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</si>
  <si>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</si>
  <si>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</si>
  <si>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</si>
  <si>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</si>
  <si>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</si>
  <si>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</si>
  <si>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</si>
  <si>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</si>
  <si>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</si>
  <si>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</si>
  <si>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</si>
  <si>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</si>
  <si>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</si>
  <si>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</si>
  <si>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</si>
  <si>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</si>
  <si>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</si>
  <si>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</si>
  <si>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</si>
  <si>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</si>
  <si>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</si>
  <si>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</si>
  <si>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</si>
  <si>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</si>
  <si>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</si>
  <si>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</si>
  <si>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</si>
  <si>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</si>
  <si>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</si>
  <si>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</si>
  <si>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</si>
  <si>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</si>
  <si>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</si>
  <si>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</si>
  <si>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</si>
  <si>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</si>
  <si>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</si>
  <si>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</si>
  <si>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</si>
  <si>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</si>
  <si>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</si>
  <si>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</si>
  <si>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</si>
  <si>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</si>
  <si>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</si>
  <si>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</si>
  <si>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</si>
  <si>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</si>
  <si>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</si>
  <si>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</si>
  <si>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</si>
  <si>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</si>
  <si>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</si>
  <si>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</si>
  <si>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</si>
  <si>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</si>
  <si>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</si>
  <si>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</si>
  <si>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</si>
  <si>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</si>
  <si>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</si>
  <si>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</si>
  <si>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</si>
  <si>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</si>
  <si>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</si>
  <si>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</si>
  <si>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</si>
  <si>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</si>
  <si>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</si>
  <si>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</si>
  <si>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</si>
  <si>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</si>
  <si>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</si>
  <si>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</si>
  <si>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</si>
  <si>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</si>
  <si>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</si>
  <si>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</si>
  <si>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</si>
  <si>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</si>
  <si>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</si>
  <si>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</si>
  <si>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</si>
  <si>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</si>
  <si>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</si>
  <si>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</si>
  <si>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</si>
  <si>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</si>
  <si>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</si>
  <si>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</si>
  <si>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</si>
  <si>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</si>
  <si>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</si>
  <si>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</si>
  <si>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</si>
  <si>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</si>
  <si>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</si>
  <si>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</si>
  <si>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</si>
  <si>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</si>
  <si>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</si>
  <si>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</si>
  <si>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</si>
  <si>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</si>
  <si>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</si>
  <si>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</si>
  <si>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</si>
  <si>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</si>
  <si>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</si>
  <si>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</si>
  <si>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</si>
  <si>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</si>
  <si>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</si>
  <si>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</si>
  <si>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</si>
  <si>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</si>
  <si>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</si>
  <si>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</si>
  <si>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</si>
  <si>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</si>
  <si>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</si>
  <si>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</si>
  <si>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</si>
  <si>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</si>
  <si>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</si>
  <si>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</si>
  <si>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</si>
  <si>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</si>
  <si>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</si>
  <si>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</si>
  <si>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</si>
  <si>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</si>
  <si>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</si>
  <si>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</si>
  <si>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</si>
  <si>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</si>
  <si>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</si>
  <si>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</si>
  <si>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</si>
  <si>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</si>
  <si>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</si>
  <si>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</si>
  <si>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</si>
  <si>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</si>
  <si>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</si>
  <si>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</si>
  <si>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</si>
  <si>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</si>
  <si>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</si>
  <si>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</si>
  <si>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</si>
  <si>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</si>
  <si>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</si>
  <si>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</si>
  <si>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</si>
  <si>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</si>
  <si>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</si>
  <si>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</si>
  <si>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</si>
  <si>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</si>
  <si>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</si>
  <si>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</si>
  <si>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</si>
  <si>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</si>
  <si>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</si>
  <si>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</si>
  <si>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</si>
  <si>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</si>
  <si>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</si>
  <si>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</si>
  <si>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</si>
  <si>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</si>
  <si>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</si>
  <si>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</si>
  <si>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</si>
  <si>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</si>
  <si>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</si>
  <si>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</si>
  <si>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</si>
  <si>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</si>
  <si>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</si>
  <si>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</si>
  <si>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</si>
  <si>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</si>
  <si>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</si>
  <si>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</si>
  <si>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</si>
  <si>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</si>
  <si>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</si>
  <si>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</si>
  <si>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</si>
  <si>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</si>
  <si>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</si>
  <si>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</si>
  <si>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</si>
  <si>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</si>
  <si>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</si>
  <si>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</si>
  <si>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</si>
  <si>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</si>
  <si>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</si>
  <si>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</si>
  <si>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</si>
  <si>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</si>
  <si>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</si>
  <si>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</si>
  <si>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</si>
  <si>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</si>
  <si>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</si>
  <si>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</si>
  <si>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</si>
  <si>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</si>
  <si>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</si>
  <si>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</si>
  <si>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</si>
  <si>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</si>
  <si>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</si>
  <si>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</si>
  <si>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</si>
  <si>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</si>
  <si>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</si>
  <si>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</si>
  <si>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</si>
  <si>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</si>
  <si>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</si>
  <si>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</si>
  <si>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</si>
  <si>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</si>
  <si>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</si>
  <si>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</si>
  <si>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</si>
  <si>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</si>
  <si>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</si>
  <si>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</si>
  <si>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</si>
  <si>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</si>
  <si>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</si>
  <si>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</si>
  <si>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</si>
  <si>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</si>
  <si>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</si>
  <si>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</si>
  <si>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</si>
  <si>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</si>
  <si>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</si>
  <si>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</si>
  <si>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</si>
  <si>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</si>
  <si>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</si>
  <si>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</si>
  <si>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</si>
  <si>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</si>
  <si>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</si>
  <si>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</si>
  <si>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</si>
  <si>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</si>
  <si>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</si>
  <si>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</si>
  <si>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</si>
  <si>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</si>
  <si>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</si>
  <si>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</si>
  <si>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</si>
  <si>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</si>
  <si>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</si>
  <si>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</si>
  <si>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</si>
  <si>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</si>
  <si>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</si>
  <si>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</si>
  <si>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</si>
  <si>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</si>
  <si>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</si>
  <si>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</si>
  <si>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</si>
  <si>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</si>
  <si>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</si>
  <si>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</si>
  <si>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</si>
  <si>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</si>
  <si>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</si>
  <si>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</si>
  <si>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</si>
  <si>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</si>
  <si>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</si>
  <si>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</si>
  <si>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</si>
  <si>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</si>
  <si>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</si>
  <si>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</si>
  <si>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</si>
  <si>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</si>
  <si>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</si>
  <si>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</si>
  <si>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</si>
  <si>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</si>
  <si>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</si>
  <si>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</si>
  <si>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</si>
  <si>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</si>
  <si>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</si>
  <si>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</si>
  <si>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</si>
  <si>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</si>
  <si>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</si>
  <si>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</si>
  <si>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</si>
  <si>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</si>
  <si>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</si>
  <si>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</si>
  <si>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</si>
  <si>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</si>
  <si>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</si>
  <si>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</si>
  <si>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</si>
  <si>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</si>
  <si>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</si>
  <si>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</si>
  <si>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</si>
  <si>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</si>
  <si>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</si>
  <si>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</si>
  <si>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</si>
  <si>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</si>
  <si>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</si>
  <si>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</si>
  <si>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</si>
  <si>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</si>
  <si>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</si>
  <si>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</si>
  <si>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</si>
  <si>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</si>
  <si>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</si>
  <si>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</si>
  <si>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</si>
  <si>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</si>
  <si>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</si>
  <si>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</si>
  <si>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</si>
  <si>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</si>
  <si>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</si>
  <si>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</si>
  <si>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</si>
  <si>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</si>
  <si>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</si>
  <si>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</si>
  <si>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</si>
  <si>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</si>
  <si>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</si>
  <si>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</si>
  <si>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</si>
  <si>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</si>
  <si>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</si>
  <si>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</si>
  <si>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</si>
  <si>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</si>
  <si>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</si>
  <si>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</si>
  <si>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</si>
  <si>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</si>
  <si>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</si>
  <si>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</si>
  <si>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</si>
  <si>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</si>
  <si>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</si>
  <si>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</si>
  <si>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</si>
  <si>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</si>
  <si>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</si>
  <si>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</si>
  <si>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</si>
  <si>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</si>
  <si>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</si>
  <si>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</si>
  <si>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</si>
  <si>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</si>
  <si>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</si>
  <si>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</si>
  <si>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</si>
  <si>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</si>
  <si>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</si>
  <si>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</si>
  <si>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</si>
  <si>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</si>
  <si>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</si>
  <si>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</si>
  <si>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</si>
  <si>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</si>
  <si>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</si>
  <si>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</si>
  <si>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</si>
  <si>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</si>
  <si>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</si>
  <si>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</si>
  <si>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</si>
  <si>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</si>
  <si>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</si>
  <si>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</si>
  <si>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</si>
  <si>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</si>
  <si>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</si>
  <si>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</si>
  <si>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</si>
  <si>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</si>
  <si>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</si>
  <si>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</si>
  <si>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</si>
  <si>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</si>
  <si>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</si>
  <si>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</si>
  <si>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</si>
  <si>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</si>
  <si>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</si>
  <si>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</si>
  <si>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</si>
  <si>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</si>
  <si>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</si>
  <si>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</si>
  <si>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</si>
  <si>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</si>
  <si>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</si>
  <si>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</si>
  <si>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</si>
  <si>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</si>
  <si>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</si>
  <si>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</si>
  <si>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</si>
  <si>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</si>
  <si>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</si>
  <si>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</si>
  <si>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</si>
  <si>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</si>
  <si>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</si>
  <si>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</si>
  <si>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</si>
  <si>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</si>
  <si>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</si>
  <si>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</si>
  <si>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</si>
  <si>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</si>
  <si>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</si>
  <si>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</si>
  <si>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</si>
  <si>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San Felipe, Gto.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</si>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</sst>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48</xdr:row>
      <xdr:rowOff>114300</xdr:rowOff>
    </xdr:from>
    <xdr:to>
      <xdr:col>3</xdr:col>
      <xdr:colOff>588645</xdr:colOff>
      <xdr:row>51</xdr:row>
      <xdr:rowOff>106680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971C4F-87AB-4169-8474-83B2D8B58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258050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218</xdr:row>
      <xdr:rowOff>85725</xdr:rowOff>
    </xdr:from>
    <xdr:to>
      <xdr:col>3</xdr:col>
      <xdr:colOff>560070</xdr:colOff>
      <xdr:row>221</xdr:row>
      <xdr:rowOff>78105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9D168B-9320-46A1-9CC1-00C81739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33613725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</xdr:colOff>
      <xdr:row>177</xdr:row>
      <xdr:rowOff>71437</xdr:rowOff>
    </xdr:from>
    <xdr:to>
      <xdr:col>4</xdr:col>
      <xdr:colOff>314801</xdr:colOff>
      <xdr:row>180</xdr:row>
      <xdr:rowOff>63817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8D5B0A-F21E-4C44-BE6D-64A3550AB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" y="25741312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4</xdr:col>
      <xdr:colOff>979170</xdr:colOff>
      <xdr:row>35</xdr:row>
      <xdr:rowOff>135255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8041C3-E07D-48A5-9826-1C5480040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95875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150</xdr:row>
      <xdr:rowOff>0</xdr:rowOff>
    </xdr:from>
    <xdr:to>
      <xdr:col>4</xdr:col>
      <xdr:colOff>482405</xdr:colOff>
      <xdr:row>152</xdr:row>
      <xdr:rowOff>127928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9E0126-C00A-49C3-8FC2-D201A666D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2361769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26</xdr:row>
      <xdr:rowOff>95250</xdr:rowOff>
    </xdr:from>
    <xdr:to>
      <xdr:col>4</xdr:col>
      <xdr:colOff>626745</xdr:colOff>
      <xdr:row>29</xdr:row>
      <xdr:rowOff>87630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CACE59-795E-49FB-830F-249C3E94F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238625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46</xdr:row>
      <xdr:rowOff>38100</xdr:rowOff>
    </xdr:from>
    <xdr:to>
      <xdr:col>4</xdr:col>
      <xdr:colOff>617220</xdr:colOff>
      <xdr:row>49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373030-7081-4D3E-A608-BF2914539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029450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3848100</xdr:colOff>
      <xdr:row>66</xdr:row>
      <xdr:rowOff>38100</xdr:rowOff>
    </xdr:from>
    <xdr:to>
      <xdr:col>6</xdr:col>
      <xdr:colOff>493395</xdr:colOff>
      <xdr:row>69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615C9F-B31A-41ED-A2B3-06B74CFD0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9753600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19" activePane="bottomLeft" state="frozen"/>
      <selection activeCell="A14" sqref="A14:B14"/>
      <selection pane="bottomLeft" sqref="A1:D5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601</v>
      </c>
      <c r="B1" s="163"/>
      <c r="C1" s="115" t="s">
        <v>495</v>
      </c>
      <c r="D1" s="116">
        <v>2024</v>
      </c>
    </row>
    <row r="2" spans="1:4" ht="16.149999999999999" customHeight="1" x14ac:dyDescent="0.2">
      <c r="A2" s="164" t="s">
        <v>494</v>
      </c>
      <c r="B2" s="165"/>
      <c r="C2" s="10" t="s">
        <v>496</v>
      </c>
      <c r="D2" s="117" t="s">
        <v>501</v>
      </c>
    </row>
    <row r="3" spans="1:4" ht="16.149999999999999" customHeight="1" x14ac:dyDescent="0.2">
      <c r="A3" s="166" t="s">
        <v>602</v>
      </c>
      <c r="B3" s="167"/>
      <c r="C3" s="10" t="s">
        <v>497</v>
      </c>
      <c r="D3" s="118">
        <v>3</v>
      </c>
    </row>
    <row r="4" spans="1:4" ht="16.149999999999999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topLeftCell="A21" zoomScale="160" zoomScaleNormal="16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601</v>
      </c>
      <c r="B1" s="165"/>
      <c r="C1" s="165"/>
      <c r="D1" s="10" t="s">
        <v>498</v>
      </c>
      <c r="E1" s="19">
        <v>2024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9" t="s">
        <v>501</v>
      </c>
    </row>
    <row r="3" spans="1:5" s="11" customFormat="1" ht="18.95" customHeight="1" x14ac:dyDescent="0.25">
      <c r="A3" s="165" t="s">
        <v>602</v>
      </c>
      <c r="B3" s="165"/>
      <c r="C3" s="165"/>
      <c r="D3" s="10" t="s">
        <v>500</v>
      </c>
      <c r="E3" s="19">
        <v>3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15500880.989999998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844553.26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1297.76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1297.76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843255.5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843255.5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14622374.279999999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14622374.279999999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14622374.279999999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33953.449999999997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33953.449999999997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33953.449999999997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11994114.650000002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10530726.820000002</v>
      </c>
      <c r="D95" s="124">
        <f>C95/$C$94</f>
        <v>0.87799117544703476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8685216.370000001</v>
      </c>
      <c r="D96" s="124">
        <f t="shared" ref="D96:D159" si="0">C96/$C$94</f>
        <v>0.72412317402685489</v>
      </c>
      <c r="E96" s="42"/>
    </row>
    <row r="97" spans="1:5" x14ac:dyDescent="0.2">
      <c r="A97" s="44">
        <v>5111</v>
      </c>
      <c r="B97" s="42" t="s">
        <v>280</v>
      </c>
      <c r="C97" s="45">
        <v>5943546.0599999996</v>
      </c>
      <c r="D97" s="46">
        <f t="shared" si="0"/>
        <v>0.49553853981210683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77903.28</v>
      </c>
      <c r="D99" s="46">
        <f t="shared" si="0"/>
        <v>6.4951255072420028E-3</v>
      </c>
      <c r="E99" s="42"/>
    </row>
    <row r="100" spans="1:5" x14ac:dyDescent="0.2">
      <c r="A100" s="44">
        <v>5114</v>
      </c>
      <c r="B100" s="42" t="s">
        <v>283</v>
      </c>
      <c r="C100" s="45">
        <v>1545450.56</v>
      </c>
      <c r="D100" s="46">
        <f t="shared" si="0"/>
        <v>0.1288507409757001</v>
      </c>
      <c r="E100" s="42"/>
    </row>
    <row r="101" spans="1:5" x14ac:dyDescent="0.2">
      <c r="A101" s="44">
        <v>5115</v>
      </c>
      <c r="B101" s="42" t="s">
        <v>284</v>
      </c>
      <c r="C101" s="45">
        <v>1118316.47</v>
      </c>
      <c r="D101" s="46">
        <f t="shared" si="0"/>
        <v>9.3238767731805852E-2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463917.96000000008</v>
      </c>
      <c r="D103" s="124">
        <f t="shared" si="0"/>
        <v>3.8678799856227818E-2</v>
      </c>
      <c r="E103" s="42"/>
    </row>
    <row r="104" spans="1:5" x14ac:dyDescent="0.2">
      <c r="A104" s="44">
        <v>5121</v>
      </c>
      <c r="B104" s="42" t="s">
        <v>287</v>
      </c>
      <c r="C104" s="45">
        <v>132852.54</v>
      </c>
      <c r="D104" s="46">
        <f t="shared" si="0"/>
        <v>1.1076477412194821E-2</v>
      </c>
      <c r="E104" s="42"/>
    </row>
    <row r="105" spans="1:5" x14ac:dyDescent="0.2">
      <c r="A105" s="44">
        <v>5122</v>
      </c>
      <c r="B105" s="42" t="s">
        <v>288</v>
      </c>
      <c r="C105" s="45">
        <v>18976.560000000001</v>
      </c>
      <c r="D105" s="46">
        <f t="shared" si="0"/>
        <v>1.5821559617991477E-3</v>
      </c>
      <c r="E105" s="42"/>
    </row>
    <row r="106" spans="1:5" x14ac:dyDescent="0.2">
      <c r="A106" s="44">
        <v>5123</v>
      </c>
      <c r="B106" s="42" t="s">
        <v>289</v>
      </c>
      <c r="C106" s="45">
        <v>1967.05</v>
      </c>
      <c r="D106" s="46">
        <f t="shared" si="0"/>
        <v>1.6400126707142988E-4</v>
      </c>
      <c r="E106" s="42"/>
    </row>
    <row r="107" spans="1:5" x14ac:dyDescent="0.2">
      <c r="A107" s="44">
        <v>5124</v>
      </c>
      <c r="B107" s="42" t="s">
        <v>290</v>
      </c>
      <c r="C107" s="45">
        <v>20637.04</v>
      </c>
      <c r="D107" s="46">
        <f t="shared" si="0"/>
        <v>1.7205971930575133E-3</v>
      </c>
      <c r="E107" s="42"/>
    </row>
    <row r="108" spans="1:5" x14ac:dyDescent="0.2">
      <c r="A108" s="44">
        <v>5125</v>
      </c>
      <c r="B108" s="42" t="s">
        <v>291</v>
      </c>
      <c r="C108" s="45">
        <v>7734.64</v>
      </c>
      <c r="D108" s="46">
        <f t="shared" si="0"/>
        <v>6.4486960694510275E-4</v>
      </c>
      <c r="E108" s="42"/>
    </row>
    <row r="109" spans="1:5" x14ac:dyDescent="0.2">
      <c r="A109" s="44">
        <v>5126</v>
      </c>
      <c r="B109" s="42" t="s">
        <v>292</v>
      </c>
      <c r="C109" s="45">
        <v>228776.23</v>
      </c>
      <c r="D109" s="46">
        <f t="shared" si="0"/>
        <v>1.9074040617078809E-2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52973.9</v>
      </c>
      <c r="D112" s="46">
        <f t="shared" si="0"/>
        <v>4.4166577980809937E-3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1381592.4900000002</v>
      </c>
      <c r="D113" s="124">
        <f t="shared" si="0"/>
        <v>0.11518920156395203</v>
      </c>
      <c r="E113" s="42"/>
    </row>
    <row r="114" spans="1:5" x14ac:dyDescent="0.2">
      <c r="A114" s="44">
        <v>5131</v>
      </c>
      <c r="B114" s="42" t="s">
        <v>297</v>
      </c>
      <c r="C114" s="45">
        <v>95809.54</v>
      </c>
      <c r="D114" s="46">
        <f t="shared" si="0"/>
        <v>7.9880460372287656E-3</v>
      </c>
      <c r="E114" s="42"/>
    </row>
    <row r="115" spans="1:5" x14ac:dyDescent="0.2">
      <c r="A115" s="44">
        <v>5132</v>
      </c>
      <c r="B115" s="42" t="s">
        <v>298</v>
      </c>
      <c r="C115" s="45">
        <v>89533.7</v>
      </c>
      <c r="D115" s="46">
        <f t="shared" si="0"/>
        <v>7.4648027480711115E-3</v>
      </c>
      <c r="E115" s="42"/>
    </row>
    <row r="116" spans="1:5" x14ac:dyDescent="0.2">
      <c r="A116" s="44">
        <v>5133</v>
      </c>
      <c r="B116" s="42" t="s">
        <v>299</v>
      </c>
      <c r="C116" s="45">
        <v>165102.1</v>
      </c>
      <c r="D116" s="46">
        <f t="shared" si="0"/>
        <v>1.3765259447474098E-2</v>
      </c>
      <c r="E116" s="42"/>
    </row>
    <row r="117" spans="1:5" x14ac:dyDescent="0.2">
      <c r="A117" s="44">
        <v>5134</v>
      </c>
      <c r="B117" s="42" t="s">
        <v>300</v>
      </c>
      <c r="C117" s="45">
        <v>242382.6</v>
      </c>
      <c r="D117" s="46">
        <f t="shared" si="0"/>
        <v>2.0208461155571827E-2</v>
      </c>
      <c r="E117" s="42"/>
    </row>
    <row r="118" spans="1:5" x14ac:dyDescent="0.2">
      <c r="A118" s="44">
        <v>5135</v>
      </c>
      <c r="B118" s="42" t="s">
        <v>301</v>
      </c>
      <c r="C118" s="45">
        <v>571266.6</v>
      </c>
      <c r="D118" s="46">
        <f t="shared" si="0"/>
        <v>4.7628909400161512E-2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304</v>
      </c>
      <c r="C121" s="45">
        <v>24482.33</v>
      </c>
      <c r="D121" s="46">
        <f t="shared" si="0"/>
        <v>2.0411952623781197E-3</v>
      </c>
      <c r="E121" s="42"/>
    </row>
    <row r="122" spans="1:5" x14ac:dyDescent="0.2">
      <c r="A122" s="44">
        <v>5139</v>
      </c>
      <c r="B122" s="42" t="s">
        <v>305</v>
      </c>
      <c r="C122" s="45">
        <v>193015.62</v>
      </c>
      <c r="D122" s="46">
        <f t="shared" si="0"/>
        <v>1.6092527513066581E-2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1463387.83</v>
      </c>
      <c r="D123" s="124">
        <f t="shared" si="0"/>
        <v>0.12200882455296522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1410459.73</v>
      </c>
      <c r="D133" s="124">
        <f t="shared" si="0"/>
        <v>0.11759598529433765</v>
      </c>
      <c r="E133" s="42"/>
    </row>
    <row r="134" spans="1:5" x14ac:dyDescent="0.2">
      <c r="A134" s="44">
        <v>5241</v>
      </c>
      <c r="B134" s="42" t="s">
        <v>315</v>
      </c>
      <c r="C134" s="45">
        <v>1073259.51</v>
      </c>
      <c r="D134" s="46">
        <f t="shared" si="0"/>
        <v>8.9482178661682191E-2</v>
      </c>
      <c r="E134" s="42"/>
    </row>
    <row r="135" spans="1:5" x14ac:dyDescent="0.2">
      <c r="A135" s="44">
        <v>5242</v>
      </c>
      <c r="B135" s="42" t="s">
        <v>316</v>
      </c>
      <c r="C135" s="45">
        <v>201000</v>
      </c>
      <c r="D135" s="46">
        <f t="shared" si="0"/>
        <v>1.675821899868199E-2</v>
      </c>
      <c r="E135" s="42"/>
    </row>
    <row r="136" spans="1:5" x14ac:dyDescent="0.2">
      <c r="A136" s="44">
        <v>5243</v>
      </c>
      <c r="B136" s="42" t="s">
        <v>317</v>
      </c>
      <c r="C136" s="45">
        <v>136200.22</v>
      </c>
      <c r="D136" s="46">
        <f t="shared" si="0"/>
        <v>1.1355587633973464E-2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52928.1</v>
      </c>
      <c r="D138" s="124">
        <f t="shared" si="0"/>
        <v>4.4128392586275629E-3</v>
      </c>
      <c r="E138" s="42"/>
    </row>
    <row r="139" spans="1:5" x14ac:dyDescent="0.2">
      <c r="A139" s="44">
        <v>5251</v>
      </c>
      <c r="B139" s="42" t="s">
        <v>319</v>
      </c>
      <c r="C139" s="45">
        <v>52928.1</v>
      </c>
      <c r="D139" s="46">
        <f t="shared" si="0"/>
        <v>4.4128392586275629E-3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topLeftCell="A18" zoomScale="115" zoomScaleNormal="115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601</v>
      </c>
      <c r="B1" s="172"/>
      <c r="C1" s="172"/>
      <c r="D1" s="172"/>
      <c r="E1" s="172"/>
      <c r="F1" s="172"/>
      <c r="G1" s="10" t="s">
        <v>498</v>
      </c>
      <c r="H1" s="19">
        <v>2024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9" t="s">
        <v>501</v>
      </c>
    </row>
    <row r="3" spans="1:8" s="11" customFormat="1" ht="18.95" customHeight="1" x14ac:dyDescent="0.25">
      <c r="A3" s="171" t="s">
        <v>602</v>
      </c>
      <c r="B3" s="172"/>
      <c r="C3" s="172"/>
      <c r="D3" s="172"/>
      <c r="E3" s="172"/>
      <c r="F3" s="172"/>
      <c r="G3" s="10" t="s">
        <v>500</v>
      </c>
      <c r="H3" s="19">
        <v>3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4681.5</v>
      </c>
      <c r="D15" s="18">
        <v>4681.5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1270.8699999999999</v>
      </c>
      <c r="D20" s="18">
        <v>1270.8699999999999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15000</v>
      </c>
      <c r="D21" s="18">
        <v>15000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1352138.07</v>
      </c>
      <c r="D23" s="18">
        <v>1352138.07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641533.4</v>
      </c>
    </row>
    <row r="42" spans="1:8" x14ac:dyDescent="0.2">
      <c r="A42" s="16">
        <v>1151</v>
      </c>
      <c r="B42" s="14" t="s">
        <v>145</v>
      </c>
      <c r="C42" s="18">
        <v>641533.4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6741995.5300000003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6741995.5300000003</v>
      </c>
      <c r="D57" s="144"/>
      <c r="E57" s="144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3365104.83</v>
      </c>
      <c r="D64" s="18">
        <f t="shared" ref="D64:E64" si="0">SUM(D65:D72)</f>
        <v>0</v>
      </c>
      <c r="E64" s="18">
        <f t="shared" si="0"/>
        <v>2445162.7200000002</v>
      </c>
    </row>
    <row r="65" spans="1:9" x14ac:dyDescent="0.2">
      <c r="A65" s="16">
        <v>1241</v>
      </c>
      <c r="B65" s="14" t="s">
        <v>158</v>
      </c>
      <c r="C65" s="18">
        <v>1287834.23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87216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299938.63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1660131.97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2445162.7200000002</v>
      </c>
    </row>
    <row r="70" spans="1:9" x14ac:dyDescent="0.2">
      <c r="A70" s="16">
        <v>1246</v>
      </c>
      <c r="B70" s="14" t="s">
        <v>163</v>
      </c>
      <c r="C70" s="18">
        <v>29984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89749.2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82209.2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7540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4"/>
      <c r="E82" s="144"/>
    </row>
    <row r="83" spans="1:8" x14ac:dyDescent="0.2">
      <c r="A83" s="16">
        <v>1271</v>
      </c>
      <c r="B83" s="14" t="s">
        <v>174</v>
      </c>
      <c r="C83" s="18">
        <v>0</v>
      </c>
      <c r="D83" s="144"/>
      <c r="E83" s="144"/>
    </row>
    <row r="84" spans="1:8" x14ac:dyDescent="0.2">
      <c r="A84" s="16">
        <v>1272</v>
      </c>
      <c r="B84" s="14" t="s">
        <v>175</v>
      </c>
      <c r="C84" s="18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8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8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8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8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4249284.46</v>
      </c>
      <c r="D110" s="18">
        <f>SUM(D111:D119)</f>
        <v>4249284.46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2809866.57</v>
      </c>
      <c r="D111" s="18">
        <f>C111</f>
        <v>2809866.57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952308.79</v>
      </c>
      <c r="D112" s="18">
        <f t="shared" ref="D112:D119" si="1">C112</f>
        <v>952308.79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100000</v>
      </c>
      <c r="D116" s="18">
        <f t="shared" si="1"/>
        <v>100000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419570.81</v>
      </c>
      <c r="D117" s="18">
        <f t="shared" si="1"/>
        <v>419570.81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-32461.71</v>
      </c>
      <c r="D119" s="18">
        <f t="shared" si="1"/>
        <v>-32461.71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4" zoomScale="115" zoomScaleNormal="115" workbookViewId="0">
      <selection activeCell="C43" sqref="C43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601</v>
      </c>
      <c r="B1" s="173"/>
      <c r="C1" s="173"/>
      <c r="D1" s="21" t="s">
        <v>498</v>
      </c>
      <c r="E1" s="22">
        <v>2024</v>
      </c>
    </row>
    <row r="2" spans="1:5" ht="18.95" customHeight="1" x14ac:dyDescent="0.2">
      <c r="A2" s="173" t="s">
        <v>504</v>
      </c>
      <c r="B2" s="173"/>
      <c r="C2" s="173"/>
      <c r="D2" s="21" t="s">
        <v>499</v>
      </c>
      <c r="E2" s="22" t="s">
        <v>501</v>
      </c>
    </row>
    <row r="3" spans="1:5" ht="18.95" customHeight="1" x14ac:dyDescent="0.2">
      <c r="A3" s="173" t="s">
        <v>602</v>
      </c>
      <c r="B3" s="173"/>
      <c r="C3" s="173"/>
      <c r="D3" s="21" t="s">
        <v>500</v>
      </c>
      <c r="E3" s="22">
        <v>3</v>
      </c>
    </row>
    <row r="4" spans="1:5" ht="18.95" customHeight="1" x14ac:dyDescent="0.2">
      <c r="A4" s="173" t="s">
        <v>516</v>
      </c>
      <c r="B4" s="173"/>
      <c r="C4" s="173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2366203.42</v>
      </c>
    </row>
    <row r="10" spans="1:5" x14ac:dyDescent="0.2">
      <c r="A10" s="27">
        <v>3120</v>
      </c>
      <c r="B10" s="23" t="s">
        <v>384</v>
      </c>
      <c r="C10" s="28">
        <v>0.01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3506766.34</v>
      </c>
    </row>
    <row r="16" spans="1:5" x14ac:dyDescent="0.2">
      <c r="A16" s="27">
        <v>3220</v>
      </c>
      <c r="B16" s="23" t="s">
        <v>388</v>
      </c>
      <c r="C16" s="28">
        <v>7089921.9800000004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1.0236220472440944" right="0.23622047244094491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topLeftCell="A22" zoomScale="145" zoomScaleNormal="145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601</v>
      </c>
      <c r="B1" s="173"/>
      <c r="C1" s="173"/>
      <c r="D1" s="21" t="s">
        <v>498</v>
      </c>
      <c r="E1" s="22">
        <v>2024</v>
      </c>
    </row>
    <row r="2" spans="1:5" s="29" customFormat="1" ht="18.95" customHeight="1" x14ac:dyDescent="0.25">
      <c r="A2" s="173" t="s">
        <v>505</v>
      </c>
      <c r="B2" s="173"/>
      <c r="C2" s="173"/>
      <c r="D2" s="21" t="s">
        <v>499</v>
      </c>
      <c r="E2" s="22" t="s">
        <v>501</v>
      </c>
    </row>
    <row r="3" spans="1:5" s="29" customFormat="1" ht="18.95" customHeight="1" x14ac:dyDescent="0.25">
      <c r="A3" s="173" t="s">
        <v>602</v>
      </c>
      <c r="B3" s="173"/>
      <c r="C3" s="173"/>
      <c r="D3" s="21" t="s">
        <v>500</v>
      </c>
      <c r="E3" s="22">
        <v>3</v>
      </c>
    </row>
    <row r="4" spans="1:5" s="29" customFormat="1" ht="18.95" customHeight="1" x14ac:dyDescent="0.25">
      <c r="A4" s="173" t="s">
        <v>516</v>
      </c>
      <c r="B4" s="173"/>
      <c r="C4" s="173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7524341.4299999997</v>
      </c>
      <c r="D10" s="28">
        <v>5202255.29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7524341.4299999997</v>
      </c>
      <c r="D16" s="84">
        <f>SUM(D9:D15)</f>
        <v>5202255.29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33020.01</v>
      </c>
      <c r="D29" s="84">
        <f>SUM(D30:D37)</f>
        <v>169854.36</v>
      </c>
    </row>
    <row r="30" spans="1:4" x14ac:dyDescent="0.2">
      <c r="A30" s="27">
        <v>1241</v>
      </c>
      <c r="B30" s="23" t="s">
        <v>158</v>
      </c>
      <c r="C30" s="28">
        <v>33020.01</v>
      </c>
      <c r="D30" s="28">
        <v>169854.36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33020.01</v>
      </c>
      <c r="D44" s="84">
        <f>D21+D29+D38</f>
        <v>169854.36</v>
      </c>
    </row>
    <row r="45" spans="1:5" x14ac:dyDescent="0.2">
      <c r="E45" s="155"/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521</v>
      </c>
      <c r="C48" s="84">
        <v>3506766.34</v>
      </c>
      <c r="D48" s="84">
        <v>58701.71</v>
      </c>
      <c r="E48" s="155"/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1187221.27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2" t="s">
        <v>145</v>
      </c>
      <c r="C51" s="153">
        <f>C52</f>
        <v>0</v>
      </c>
      <c r="D51" s="153">
        <f>D52</f>
        <v>0</v>
      </c>
    </row>
    <row r="52" spans="1:4" x14ac:dyDescent="0.2">
      <c r="A52" s="128">
        <v>5120</v>
      </c>
      <c r="B52" s="154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381592.77999999997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381592.77999999997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374527.61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7065.17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805628.49000000011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689784.06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31020.639999999999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83020.789999999994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1803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1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1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1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1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1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1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1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1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1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3506766.34</v>
      </c>
      <c r="D145" s="84">
        <f>D48+D49+D103-D109-D112</f>
        <v>1245922.98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25" right="0.25" top="0.75" bottom="0.75" header="0.3" footer="0.3"/>
  <pageSetup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C40" sqref="C39:C40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601</v>
      </c>
      <c r="B1" s="175"/>
      <c r="C1" s="176"/>
    </row>
    <row r="2" spans="1:3" s="30" customFormat="1" ht="18" customHeight="1" x14ac:dyDescent="0.25">
      <c r="A2" s="177" t="s">
        <v>506</v>
      </c>
      <c r="B2" s="178"/>
      <c r="C2" s="179"/>
    </row>
    <row r="3" spans="1:3" s="30" customFormat="1" ht="18" customHeight="1" x14ac:dyDescent="0.25">
      <c r="A3" s="177" t="s">
        <v>602</v>
      </c>
      <c r="B3" s="178"/>
      <c r="C3" s="179"/>
    </row>
    <row r="4" spans="1:3" s="32" customFormat="1" ht="18" customHeight="1" x14ac:dyDescent="0.2">
      <c r="A4" s="180" t="s">
        <v>507</v>
      </c>
      <c r="B4" s="181"/>
      <c r="C4" s="182"/>
    </row>
    <row r="5" spans="1:3" s="32" customFormat="1" ht="18" customHeight="1" x14ac:dyDescent="0.2">
      <c r="A5" s="183" t="s">
        <v>406</v>
      </c>
      <c r="B5" s="184"/>
      <c r="C5" s="146">
        <v>2024</v>
      </c>
    </row>
    <row r="6" spans="1:3" x14ac:dyDescent="0.2">
      <c r="A6" s="47" t="s">
        <v>435</v>
      </c>
      <c r="B6" s="47"/>
      <c r="C6" s="92">
        <v>15500880.99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15500880.99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1.0236220472440944" right="0.23622047244094491" top="0.74803149606299213" bottom="0.74803149606299213" header="0.31496062992125984" footer="0.31496062992125984"/>
  <pageSetup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topLeftCell="A10" zoomScale="130" zoomScaleNormal="130" workbookViewId="0">
      <selection activeCell="B37" sqref="B3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601</v>
      </c>
      <c r="B1" s="186"/>
      <c r="C1" s="187"/>
    </row>
    <row r="2" spans="1:3" s="33" customFormat="1" ht="18.95" customHeight="1" x14ac:dyDescent="0.25">
      <c r="A2" s="188" t="s">
        <v>508</v>
      </c>
      <c r="B2" s="189"/>
      <c r="C2" s="190"/>
    </row>
    <row r="3" spans="1:3" s="33" customFormat="1" ht="18.95" customHeight="1" x14ac:dyDescent="0.25">
      <c r="A3" s="188" t="s">
        <v>602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15" customHeight="1" x14ac:dyDescent="0.2">
      <c r="A5" s="191" t="s">
        <v>406</v>
      </c>
      <c r="B5" s="192"/>
      <c r="C5" s="146">
        <v>2024</v>
      </c>
    </row>
    <row r="6" spans="1:3" x14ac:dyDescent="0.2">
      <c r="A6" s="72" t="s">
        <v>448</v>
      </c>
      <c r="B6" s="47"/>
      <c r="C6" s="96">
        <v>12027134.66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33020.01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33020.01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11994114.65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1.4173228346456694" right="0.23622047244094491" top="0.74803149606299213" bottom="0.74803149606299213" header="0.31496062992125984" footer="0.31496062992125984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topLeftCell="A13" workbookViewId="0">
      <selection activeCell="E49" sqref="E49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601</v>
      </c>
      <c r="B1" s="193"/>
      <c r="C1" s="193"/>
      <c r="D1" s="193"/>
      <c r="E1" s="193"/>
      <c r="F1" s="193"/>
      <c r="G1" s="21" t="s">
        <v>498</v>
      </c>
      <c r="H1" s="22">
        <v>2024</v>
      </c>
    </row>
    <row r="2" spans="1:10" ht="18.95" customHeight="1" x14ac:dyDescent="0.2">
      <c r="A2" s="173" t="s">
        <v>509</v>
      </c>
      <c r="B2" s="193"/>
      <c r="C2" s="193"/>
      <c r="D2" s="193"/>
      <c r="E2" s="193"/>
      <c r="F2" s="193"/>
      <c r="G2" s="21" t="s">
        <v>499</v>
      </c>
      <c r="H2" s="22" t="s">
        <v>501</v>
      </c>
    </row>
    <row r="3" spans="1:10" ht="18.95" customHeight="1" x14ac:dyDescent="0.2">
      <c r="A3" s="194" t="s">
        <v>602</v>
      </c>
      <c r="B3" s="195"/>
      <c r="C3" s="195"/>
      <c r="D3" s="195"/>
      <c r="E3" s="195"/>
      <c r="F3" s="195"/>
      <c r="G3" s="21" t="s">
        <v>500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5"/>
      <c r="H4" s="145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  <c r="C37" s="28"/>
    </row>
    <row r="38" spans="1:6" x14ac:dyDescent="0.2">
      <c r="B38" s="161" t="s">
        <v>553</v>
      </c>
      <c r="C38" s="161"/>
      <c r="D38" s="28"/>
      <c r="E38" s="28"/>
      <c r="F38" s="28"/>
    </row>
    <row r="39" spans="1:6" x14ac:dyDescent="0.2">
      <c r="B39" s="160" t="s">
        <v>406</v>
      </c>
      <c r="C39" s="147">
        <f>H1</f>
        <v>2024</v>
      </c>
      <c r="D39" s="28"/>
      <c r="E39" s="28"/>
      <c r="F39" s="28"/>
    </row>
    <row r="40" spans="1:6" x14ac:dyDescent="0.2">
      <c r="A40" s="23">
        <v>8110</v>
      </c>
      <c r="B40" s="112" t="s">
        <v>52</v>
      </c>
      <c r="C40" s="113">
        <v>17685565.489999998</v>
      </c>
      <c r="D40" s="28"/>
      <c r="E40" s="28"/>
      <c r="F40" s="28"/>
    </row>
    <row r="41" spans="1:6" x14ac:dyDescent="0.2">
      <c r="A41" s="23">
        <v>8120</v>
      </c>
      <c r="B41" s="112" t="s">
        <v>51</v>
      </c>
      <c r="C41" s="113">
        <v>-2224684.5</v>
      </c>
      <c r="D41" s="28"/>
      <c r="E41" s="28"/>
      <c r="F41" s="28"/>
    </row>
    <row r="42" spans="1:6" x14ac:dyDescent="0.2">
      <c r="A42" s="23">
        <v>8130</v>
      </c>
      <c r="B42" s="112" t="s">
        <v>50</v>
      </c>
      <c r="C42" s="113">
        <v>40000</v>
      </c>
      <c r="D42" s="28"/>
      <c r="E42" s="28"/>
      <c r="F42" s="28"/>
    </row>
    <row r="43" spans="1:6" x14ac:dyDescent="0.2">
      <c r="A43" s="23">
        <v>8140</v>
      </c>
      <c r="B43" s="112" t="s">
        <v>49</v>
      </c>
      <c r="C43" s="113">
        <v>0</v>
      </c>
      <c r="D43" s="28"/>
      <c r="E43" s="28"/>
      <c r="F43" s="28"/>
    </row>
    <row r="44" spans="1:6" x14ac:dyDescent="0.2">
      <c r="A44" s="23">
        <v>8150</v>
      </c>
      <c r="B44" s="112" t="s">
        <v>48</v>
      </c>
      <c r="C44" s="113">
        <v>-15500880.99</v>
      </c>
      <c r="D44" s="28"/>
      <c r="E44" s="28"/>
      <c r="F44" s="28"/>
    </row>
    <row r="45" spans="1:6" x14ac:dyDescent="0.2">
      <c r="B45" s="142"/>
      <c r="C45" s="143"/>
      <c r="D45" s="28"/>
      <c r="E45" s="28"/>
      <c r="F45" s="28"/>
    </row>
    <row r="46" spans="1:6" x14ac:dyDescent="0.2">
      <c r="B46" s="149"/>
      <c r="C46" s="150"/>
      <c r="D46" s="28"/>
      <c r="E46" s="28"/>
      <c r="F46" s="28"/>
    </row>
    <row r="47" spans="1:6" x14ac:dyDescent="0.2">
      <c r="B47" s="161" t="s">
        <v>554</v>
      </c>
      <c r="C47" s="161"/>
      <c r="D47" s="28"/>
      <c r="E47" s="28"/>
      <c r="F47" s="28"/>
    </row>
    <row r="48" spans="1:6" x14ac:dyDescent="0.2">
      <c r="B48" s="148" t="s">
        <v>406</v>
      </c>
      <c r="C48" s="147">
        <f>H1</f>
        <v>2024</v>
      </c>
    </row>
    <row r="49" spans="1:3" x14ac:dyDescent="0.2">
      <c r="A49" s="23">
        <v>8210</v>
      </c>
      <c r="B49" s="112" t="s">
        <v>47</v>
      </c>
      <c r="C49" s="114">
        <v>-17685565.489999998</v>
      </c>
    </row>
    <row r="50" spans="1:3" x14ac:dyDescent="0.2">
      <c r="A50" s="23">
        <v>8220</v>
      </c>
      <c r="B50" s="112" t="s">
        <v>46</v>
      </c>
      <c r="C50" s="114">
        <v>2424528.1800000002</v>
      </c>
    </row>
    <row r="51" spans="1:3" x14ac:dyDescent="0.2">
      <c r="A51" s="23">
        <v>8230</v>
      </c>
      <c r="B51" s="112" t="s">
        <v>600</v>
      </c>
      <c r="C51" s="114">
        <v>-1021665.6</v>
      </c>
    </row>
    <row r="52" spans="1:3" x14ac:dyDescent="0.2">
      <c r="A52" s="23">
        <v>8240</v>
      </c>
      <c r="B52" s="112" t="s">
        <v>45</v>
      </c>
      <c r="C52" s="114">
        <v>4255568.25</v>
      </c>
    </row>
    <row r="53" spans="1:3" x14ac:dyDescent="0.2">
      <c r="A53" s="23">
        <v>8250</v>
      </c>
      <c r="B53" s="112" t="s">
        <v>44</v>
      </c>
      <c r="C53" s="114">
        <v>0</v>
      </c>
    </row>
    <row r="54" spans="1:3" x14ac:dyDescent="0.2">
      <c r="A54" s="23">
        <v>8260</v>
      </c>
      <c r="B54" s="112" t="s">
        <v>43</v>
      </c>
      <c r="C54" s="114">
        <v>0</v>
      </c>
    </row>
    <row r="55" spans="1:3" x14ac:dyDescent="0.2">
      <c r="A55" s="23">
        <v>8270</v>
      </c>
      <c r="B55" s="112" t="s">
        <v>42</v>
      </c>
      <c r="C55" s="114">
        <v>12027134.66</v>
      </c>
    </row>
    <row r="56" spans="1:3" x14ac:dyDescent="0.2">
      <c r="B56" s="112"/>
      <c r="C56" s="114"/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2024-10-09T21:54:01Z</cp:lastPrinted>
  <dcterms:created xsi:type="dcterms:W3CDTF">2012-12-11T20:36:24Z</dcterms:created>
  <dcterms:modified xsi:type="dcterms:W3CDTF">2024-10-11T20:32:46Z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